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8805" activeTab="1"/>
  </bookViews>
  <sheets>
    <sheet name="Лист1" sheetId="1" r:id="rId1"/>
    <sheet name="2023г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" i="2"/>
  <c r="C25"/>
  <c r="C12"/>
  <c r="C9"/>
  <c r="C28" i="1"/>
  <c r="C27"/>
  <c r="C29" s="1"/>
  <c r="C14"/>
  <c r="C11"/>
  <c r="C5"/>
  <c r="C2" s="1"/>
  <c r="C18" i="2" l="1"/>
  <c r="C22" s="1"/>
  <c r="C20" i="1"/>
  <c r="C21" s="1"/>
  <c r="C24" s="1"/>
</calcChain>
</file>

<file path=xl/sharedStrings.xml><?xml version="1.0" encoding="utf-8"?>
<sst xmlns="http://schemas.openxmlformats.org/spreadsheetml/2006/main" count="83" uniqueCount="55">
  <si>
    <t>Производственные расходы (тыс.руб.)</t>
  </si>
  <si>
    <t>1.1</t>
  </si>
  <si>
    <t>расходы на приобретение сырья и материалов и их хранение</t>
  </si>
  <si>
    <t>1.2</t>
  </si>
  <si>
    <t>расходы на оплату регулируемыми организациями выполняемых сторонними организациями работ и (или) услуг</t>
  </si>
  <si>
    <t>1.3</t>
  </si>
  <si>
    <t>расходы на оплату труда и отчисления на социальные нужды основного производственного и ремонтного персонала</t>
  </si>
  <si>
    <t>1.4</t>
  </si>
  <si>
    <t>общехозяйственные расходы</t>
  </si>
  <si>
    <t>1.5</t>
  </si>
  <si>
    <t>иные производственные расходы</t>
  </si>
  <si>
    <t>1.6</t>
  </si>
  <si>
    <r>
      <t>расходы на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текущий и капитальный ремонт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производственных фондов</t>
    </r>
  </si>
  <si>
    <t>1.7</t>
  </si>
  <si>
    <t>расходы на электрическую энергию</t>
  </si>
  <si>
    <t>1.8</t>
  </si>
  <si>
    <t>амортизация *</t>
  </si>
  <si>
    <t>Административные расходы (тыс.руб.)</t>
  </si>
  <si>
    <t>2.1</t>
  </si>
  <si>
    <t>Расходы на оплату труда и отчисления на социальные нужды административно-управленческого персонала</t>
  </si>
  <si>
    <t>2.2</t>
  </si>
  <si>
    <t>Прочие административные расходы</t>
  </si>
  <si>
    <t>Внереализационные расходы (тыс.руб.)</t>
  </si>
  <si>
    <t>3.1</t>
  </si>
  <si>
    <t>Налоги и сборы</t>
  </si>
  <si>
    <t>3.2</t>
  </si>
  <si>
    <t>Арендная и концессионная плата, лизинговые платежи</t>
  </si>
  <si>
    <t>3.3</t>
  </si>
  <si>
    <t>Резерв по сомнительным долгам гарантирующей организации</t>
  </si>
  <si>
    <t>3.4</t>
  </si>
  <si>
    <t>Займы и кредиты</t>
  </si>
  <si>
    <t>Нормативная прибыль</t>
  </si>
  <si>
    <t>ИТОГО</t>
  </si>
  <si>
    <t>Необходимая валовая выручка без НДС</t>
  </si>
  <si>
    <t xml:space="preserve">Объем реализации стоков годовой,тыс.м3 </t>
  </si>
  <si>
    <r>
      <t xml:space="preserve">Действующий тариф на водоотведение с 01.01 по 30.06. </t>
    </r>
    <r>
      <rPr>
        <b/>
        <i/>
        <sz val="12"/>
        <color theme="1"/>
        <rFont val="Times New Roman"/>
        <family val="1"/>
        <charset val="204"/>
      </rPr>
      <t>без НДС</t>
    </r>
  </si>
  <si>
    <r>
      <t xml:space="preserve">Тариф на водоотведение с 01.07 по 31.12.  </t>
    </r>
    <r>
      <rPr>
        <b/>
        <i/>
        <sz val="12"/>
        <color theme="1"/>
        <rFont val="Times New Roman"/>
        <family val="1"/>
        <charset val="204"/>
      </rPr>
      <t>без НДС</t>
    </r>
  </si>
  <si>
    <r>
      <t xml:space="preserve">Тариф на водоотведение с 01.01 по 30.06 для населения </t>
    </r>
    <r>
      <rPr>
        <b/>
        <i/>
        <sz val="12"/>
        <color theme="1"/>
        <rFont val="Times New Roman"/>
        <family val="1"/>
        <charset val="204"/>
      </rPr>
      <t>с НДС</t>
    </r>
  </si>
  <si>
    <r>
      <t xml:space="preserve">Тариф на водоотведение с 01.07 по 31.12 для населения </t>
    </r>
    <r>
      <rPr>
        <b/>
        <i/>
        <sz val="12"/>
        <color theme="1"/>
        <rFont val="Times New Roman"/>
        <family val="1"/>
        <charset val="204"/>
      </rPr>
      <t>с НДС</t>
    </r>
  </si>
  <si>
    <t>* - источник финансирования инвестиционной программы</t>
  </si>
  <si>
    <t>Темп роста тарифа для населения с 01.07.22</t>
  </si>
  <si>
    <t>Тарифы, руб./м3</t>
  </si>
  <si>
    <r>
      <t xml:space="preserve">Тариф на водоотведение среднегодовой </t>
    </r>
    <r>
      <rPr>
        <b/>
        <i/>
        <sz val="12"/>
        <color theme="1"/>
        <rFont val="Times New Roman"/>
        <family val="1"/>
        <charset val="204"/>
      </rPr>
      <t>без НДС</t>
    </r>
  </si>
  <si>
    <t>Расчет тарифа на водоотведение на 2022 г.                                                                                     по г.о Подольск</t>
  </si>
  <si>
    <t>прочие (неподкрнтрольные  расходы)</t>
  </si>
  <si>
    <t>Темп роста тарифа для населения с 01.12.22</t>
  </si>
  <si>
    <t xml:space="preserve">амортизация </t>
  </si>
  <si>
    <t>расходы на приобретение химических реагентов</t>
  </si>
  <si>
    <t>Расчет тарифа на питьевую воду на 2024 год                                                 по ТиНАО г. Москвы</t>
  </si>
  <si>
    <t xml:space="preserve">Объем реализации воды годовой,тыс.м3 </t>
  </si>
  <si>
    <r>
      <t xml:space="preserve">Тариф на питьевую воду среднегодовой </t>
    </r>
    <r>
      <rPr>
        <b/>
        <i/>
        <sz val="12"/>
        <color theme="1"/>
        <rFont val="Times New Roman"/>
        <family val="1"/>
        <charset val="204"/>
      </rPr>
      <t>без НДС (2023г)</t>
    </r>
  </si>
  <si>
    <r>
      <t xml:space="preserve">Тариф на питьевую воду с 01.01.24 по 30.06.24 </t>
    </r>
    <r>
      <rPr>
        <b/>
        <i/>
        <sz val="12"/>
        <color theme="1"/>
        <rFont val="Times New Roman"/>
        <family val="1"/>
        <charset val="204"/>
      </rPr>
      <t>без НДС</t>
    </r>
  </si>
  <si>
    <r>
      <t xml:space="preserve">Тариф на питьевую воду с 01.07.24 </t>
    </r>
    <r>
      <rPr>
        <b/>
        <i/>
        <sz val="12"/>
        <color theme="1"/>
        <rFont val="Times New Roman"/>
        <family val="1"/>
        <charset val="204"/>
      </rPr>
      <t>без НДС</t>
    </r>
  </si>
  <si>
    <r>
      <t>Тариф на питьевую воду с 01.01.24 по 30.06.24 с</t>
    </r>
    <r>
      <rPr>
        <b/>
        <i/>
        <sz val="12"/>
        <color theme="1"/>
        <rFont val="Times New Roman"/>
        <family val="1"/>
        <charset val="204"/>
      </rPr>
      <t xml:space="preserve"> НДС</t>
    </r>
  </si>
  <si>
    <r>
      <t>Тариф на питьевую воду с 01.07.24 с</t>
    </r>
    <r>
      <rPr>
        <b/>
        <i/>
        <sz val="12"/>
        <color theme="1"/>
        <rFont val="Times New Roman"/>
        <family val="1"/>
        <charset val="204"/>
      </rPr>
      <t xml:space="preserve"> НДС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</si>
</sst>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topLeftCell="A16" zoomScaleNormal="100" zoomScaleSheetLayoutView="100" workbookViewId="0">
      <selection activeCell="C27" sqref="C27"/>
    </sheetView>
  </sheetViews>
  <sheetFormatPr defaultRowHeight="15"/>
  <cols>
    <col min="2" max="2" width="75.28515625" customWidth="1"/>
    <col min="3" max="3" width="27" customWidth="1"/>
  </cols>
  <sheetData>
    <row r="1" spans="1:3" ht="52.5" customHeight="1">
      <c r="A1" s="33" t="s">
        <v>43</v>
      </c>
      <c r="B1" s="34"/>
      <c r="C1" s="35"/>
    </row>
    <row r="2" spans="1:3" ht="19.5">
      <c r="A2" s="1">
        <v>1</v>
      </c>
      <c r="B2" s="2" t="s">
        <v>0</v>
      </c>
      <c r="C2" s="3">
        <f>C10+C9+C8+C7+C6+C5+C4+C3</f>
        <v>366627.26</v>
      </c>
    </row>
    <row r="3" spans="1:3" ht="28.5" customHeight="1">
      <c r="A3" s="4" t="s">
        <v>1</v>
      </c>
      <c r="B3" s="5" t="s">
        <v>2</v>
      </c>
      <c r="C3" s="6">
        <v>9911.06</v>
      </c>
    </row>
    <row r="4" spans="1:3" ht="31.5">
      <c r="A4" s="4" t="s">
        <v>3</v>
      </c>
      <c r="B4" s="5" t="s">
        <v>4</v>
      </c>
      <c r="C4" s="6">
        <v>12892.44</v>
      </c>
    </row>
    <row r="5" spans="1:3" ht="31.5">
      <c r="A5" s="4" t="s">
        <v>5</v>
      </c>
      <c r="B5" s="5" t="s">
        <v>6</v>
      </c>
      <c r="C5" s="6">
        <f>75325.13</f>
        <v>75325.13</v>
      </c>
    </row>
    <row r="6" spans="1:3" ht="30.75" customHeight="1">
      <c r="A6" s="4" t="s">
        <v>7</v>
      </c>
      <c r="B6" s="7" t="s">
        <v>8</v>
      </c>
      <c r="C6" s="6">
        <v>95053.83</v>
      </c>
    </row>
    <row r="7" spans="1:3" ht="30" customHeight="1">
      <c r="A7" s="4" t="s">
        <v>9</v>
      </c>
      <c r="B7" s="7" t="s">
        <v>10</v>
      </c>
      <c r="C7" s="6">
        <v>23407.55</v>
      </c>
    </row>
    <row r="8" spans="1:3" ht="31.5">
      <c r="A8" s="4" t="s">
        <v>11</v>
      </c>
      <c r="B8" s="5" t="s">
        <v>12</v>
      </c>
      <c r="C8" s="6">
        <v>21269.51</v>
      </c>
    </row>
    <row r="9" spans="1:3" ht="30.75" customHeight="1">
      <c r="A9" s="4" t="s">
        <v>13</v>
      </c>
      <c r="B9" s="5" t="s">
        <v>14</v>
      </c>
      <c r="C9" s="8">
        <v>62477.93</v>
      </c>
    </row>
    <row r="10" spans="1:3" ht="24.75" customHeight="1">
      <c r="A10" s="4" t="s">
        <v>15</v>
      </c>
      <c r="B10" s="5" t="s">
        <v>16</v>
      </c>
      <c r="C10" s="9">
        <v>66289.81</v>
      </c>
    </row>
    <row r="11" spans="1:3" ht="19.5">
      <c r="A11" s="1">
        <v>2</v>
      </c>
      <c r="B11" s="10" t="s">
        <v>17</v>
      </c>
      <c r="C11" s="3">
        <f>C12+C13</f>
        <v>45715.94</v>
      </c>
    </row>
    <row r="12" spans="1:3" ht="31.5">
      <c r="A12" s="4" t="s">
        <v>18</v>
      </c>
      <c r="B12" s="5" t="s">
        <v>19</v>
      </c>
      <c r="C12" s="6">
        <v>31409.14</v>
      </c>
    </row>
    <row r="13" spans="1:3" ht="30" customHeight="1">
      <c r="A13" s="4" t="s">
        <v>20</v>
      </c>
      <c r="B13" s="7" t="s">
        <v>21</v>
      </c>
      <c r="C13" s="6">
        <v>14306.8</v>
      </c>
    </row>
    <row r="14" spans="1:3" ht="19.5">
      <c r="A14" s="1">
        <v>3</v>
      </c>
      <c r="B14" s="11" t="s">
        <v>22</v>
      </c>
      <c r="C14" s="12">
        <f>C15+C16+C17+C18</f>
        <v>25745.39</v>
      </c>
    </row>
    <row r="15" spans="1:3" ht="25.5" customHeight="1">
      <c r="A15" s="4" t="s">
        <v>23</v>
      </c>
      <c r="B15" s="7" t="s">
        <v>24</v>
      </c>
      <c r="C15" s="6">
        <v>15304.62</v>
      </c>
    </row>
    <row r="16" spans="1:3" ht="27.75" customHeight="1">
      <c r="A16" s="4" t="s">
        <v>25</v>
      </c>
      <c r="B16" s="5" t="s">
        <v>26</v>
      </c>
      <c r="C16" s="9">
        <v>0</v>
      </c>
    </row>
    <row r="17" spans="1:3" ht="26.25" customHeight="1">
      <c r="A17" s="4" t="s">
        <v>27</v>
      </c>
      <c r="B17" s="5" t="s">
        <v>28</v>
      </c>
      <c r="C17" s="6">
        <v>6760.77</v>
      </c>
    </row>
    <row r="18" spans="1:3" ht="24" customHeight="1">
      <c r="A18" s="4" t="s">
        <v>29</v>
      </c>
      <c r="B18" s="5" t="s">
        <v>30</v>
      </c>
      <c r="C18" s="6">
        <v>3680</v>
      </c>
    </row>
    <row r="19" spans="1:3" ht="28.5" customHeight="1">
      <c r="A19" s="4"/>
      <c r="B19" s="13" t="s">
        <v>31</v>
      </c>
      <c r="C19" s="14">
        <v>5955</v>
      </c>
    </row>
    <row r="20" spans="1:3" ht="28.5" customHeight="1">
      <c r="A20" s="15"/>
      <c r="B20" s="28" t="s">
        <v>32</v>
      </c>
      <c r="C20" s="16">
        <f>C2+C11+C14+C19</f>
        <v>444043.59</v>
      </c>
    </row>
    <row r="21" spans="1:3" ht="28.5" customHeight="1">
      <c r="A21" s="4"/>
      <c r="B21" s="18" t="s">
        <v>33</v>
      </c>
      <c r="C21" s="9">
        <f>C20</f>
        <v>444043.59</v>
      </c>
    </row>
    <row r="22" spans="1:3" ht="24.75" customHeight="1">
      <c r="A22" s="15"/>
      <c r="B22" s="29" t="s">
        <v>34</v>
      </c>
      <c r="C22" s="3">
        <v>30497.4</v>
      </c>
    </row>
    <row r="23" spans="1:3" ht="23.25">
      <c r="A23" s="36" t="s">
        <v>41</v>
      </c>
      <c r="B23" s="36"/>
      <c r="C23" s="36"/>
    </row>
    <row r="24" spans="1:3" ht="24" customHeight="1">
      <c r="A24" s="26">
        <v>1</v>
      </c>
      <c r="B24" s="30" t="s">
        <v>42</v>
      </c>
      <c r="C24" s="31">
        <f>C21/C22</f>
        <v>14.560047413877905</v>
      </c>
    </row>
    <row r="25" spans="1:3" ht="24.75" customHeight="1">
      <c r="A25" s="20">
        <v>2</v>
      </c>
      <c r="B25" s="21" t="s">
        <v>35</v>
      </c>
      <c r="C25" s="22">
        <v>14.32</v>
      </c>
    </row>
    <row r="26" spans="1:3" ht="22.5" customHeight="1">
      <c r="A26" s="20">
        <v>3</v>
      </c>
      <c r="B26" s="21" t="s">
        <v>36</v>
      </c>
      <c r="C26" s="23">
        <v>14.8</v>
      </c>
    </row>
    <row r="27" spans="1:3" ht="22.5" customHeight="1">
      <c r="A27" s="20">
        <v>4</v>
      </c>
      <c r="B27" s="21" t="s">
        <v>37</v>
      </c>
      <c r="C27" s="24">
        <f>C25*1.2</f>
        <v>17.184000000000001</v>
      </c>
    </row>
    <row r="28" spans="1:3" ht="22.5" customHeight="1">
      <c r="A28" s="20">
        <v>5</v>
      </c>
      <c r="B28" s="21" t="s">
        <v>38</v>
      </c>
      <c r="C28" s="25">
        <f>C26*1.2</f>
        <v>17.760000000000002</v>
      </c>
    </row>
    <row r="29" spans="1:3" ht="26.25" customHeight="1">
      <c r="A29" s="26">
        <v>6</v>
      </c>
      <c r="B29" s="30" t="s">
        <v>40</v>
      </c>
      <c r="C29" s="32">
        <f>C28/C27</f>
        <v>1.0335195530726258</v>
      </c>
    </row>
    <row r="30" spans="1:3" ht="32.25" customHeight="1">
      <c r="A30" s="17"/>
      <c r="B30" s="27" t="s">
        <v>39</v>
      </c>
      <c r="C30" s="19"/>
    </row>
  </sheetData>
  <mergeCells count="2">
    <mergeCell ref="A1:C1"/>
    <mergeCell ref="A23:C23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abSelected="1" topLeftCell="A7" workbookViewId="0">
      <selection activeCell="F31" sqref="F31"/>
    </sheetView>
  </sheetViews>
  <sheetFormatPr defaultRowHeight="15"/>
  <cols>
    <col min="2" max="2" width="75.28515625" customWidth="1"/>
    <col min="3" max="3" width="27" customWidth="1"/>
  </cols>
  <sheetData>
    <row r="1" spans="1:3" ht="52.5" customHeight="1">
      <c r="A1" s="33" t="s">
        <v>48</v>
      </c>
      <c r="B1" s="34"/>
      <c r="C1" s="35"/>
    </row>
    <row r="2" spans="1:3" ht="19.5">
      <c r="A2" s="1">
        <v>1</v>
      </c>
      <c r="B2" s="2" t="s">
        <v>0</v>
      </c>
      <c r="C2" s="3">
        <f>SUM(C3:C8)</f>
        <v>7996</v>
      </c>
    </row>
    <row r="3" spans="1:3" ht="28.5" customHeight="1">
      <c r="A3" s="4" t="s">
        <v>1</v>
      </c>
      <c r="B3" s="5" t="s">
        <v>47</v>
      </c>
      <c r="C3" s="6">
        <v>38</v>
      </c>
    </row>
    <row r="4" spans="1:3" ht="31.5">
      <c r="A4" s="4" t="s">
        <v>3</v>
      </c>
      <c r="B4" s="5" t="s">
        <v>6</v>
      </c>
      <c r="C4" s="6">
        <v>3377</v>
      </c>
    </row>
    <row r="5" spans="1:3" ht="30" customHeight="1">
      <c r="A5" s="4" t="s">
        <v>5</v>
      </c>
      <c r="B5" s="7" t="s">
        <v>10</v>
      </c>
      <c r="C5" s="6">
        <v>753</v>
      </c>
    </row>
    <row r="6" spans="1:3" ht="31.5">
      <c r="A6" s="4" t="s">
        <v>7</v>
      </c>
      <c r="B6" s="5" t="s">
        <v>12</v>
      </c>
      <c r="C6" s="6">
        <v>447</v>
      </c>
    </row>
    <row r="7" spans="1:3" ht="30.75" customHeight="1">
      <c r="A7" s="4" t="s">
        <v>9</v>
      </c>
      <c r="B7" s="5" t="s">
        <v>14</v>
      </c>
      <c r="C7" s="37">
        <v>2531</v>
      </c>
    </row>
    <row r="8" spans="1:3" ht="24.75" customHeight="1">
      <c r="A8" s="4" t="s">
        <v>11</v>
      </c>
      <c r="B8" s="5" t="s">
        <v>46</v>
      </c>
      <c r="C8" s="38">
        <v>850</v>
      </c>
    </row>
    <row r="9" spans="1:3" ht="19.5">
      <c r="A9" s="1">
        <v>2</v>
      </c>
      <c r="B9" s="10" t="s">
        <v>17</v>
      </c>
      <c r="C9" s="3">
        <f>C10+C11</f>
        <v>822</v>
      </c>
    </row>
    <row r="10" spans="1:3" ht="31.5">
      <c r="A10" s="4" t="s">
        <v>18</v>
      </c>
      <c r="B10" s="5" t="s">
        <v>19</v>
      </c>
      <c r="C10" s="6">
        <v>688</v>
      </c>
    </row>
    <row r="11" spans="1:3" ht="30" customHeight="1">
      <c r="A11" s="4" t="s">
        <v>20</v>
      </c>
      <c r="B11" s="7" t="s">
        <v>21</v>
      </c>
      <c r="C11" s="6">
        <v>134</v>
      </c>
    </row>
    <row r="12" spans="1:3" ht="19.5">
      <c r="A12" s="1">
        <v>3</v>
      </c>
      <c r="B12" s="11" t="s">
        <v>22</v>
      </c>
      <c r="C12" s="12">
        <f>C13+C14+C15+C16</f>
        <v>657</v>
      </c>
    </row>
    <row r="13" spans="1:3" ht="25.5" customHeight="1">
      <c r="A13" s="4" t="s">
        <v>23</v>
      </c>
      <c r="B13" s="7" t="s">
        <v>24</v>
      </c>
      <c r="C13" s="38">
        <v>646</v>
      </c>
    </row>
    <row r="14" spans="1:3" ht="27.75" customHeight="1">
      <c r="A14" s="4" t="s">
        <v>25</v>
      </c>
      <c r="B14" s="5" t="s">
        <v>26</v>
      </c>
      <c r="C14" s="9">
        <v>0</v>
      </c>
    </row>
    <row r="15" spans="1:3" ht="26.25" customHeight="1">
      <c r="A15" s="4" t="s">
        <v>27</v>
      </c>
      <c r="B15" s="5" t="s">
        <v>28</v>
      </c>
      <c r="C15" s="6">
        <v>0</v>
      </c>
    </row>
    <row r="16" spans="1:3" ht="24" customHeight="1">
      <c r="A16" s="4" t="s">
        <v>29</v>
      </c>
      <c r="B16" s="5" t="s">
        <v>44</v>
      </c>
      <c r="C16" s="6">
        <v>11</v>
      </c>
    </row>
    <row r="17" spans="1:3" ht="28.5" customHeight="1">
      <c r="A17" s="4"/>
      <c r="B17" s="13" t="s">
        <v>31</v>
      </c>
      <c r="C17" s="39">
        <v>191</v>
      </c>
    </row>
    <row r="18" spans="1:3" ht="28.5" customHeight="1">
      <c r="A18" s="15"/>
      <c r="B18" s="28" t="s">
        <v>32</v>
      </c>
      <c r="C18" s="16">
        <f>C2+C9+C12+C17</f>
        <v>9666</v>
      </c>
    </row>
    <row r="19" spans="1:3" ht="28.5" customHeight="1">
      <c r="A19" s="4"/>
      <c r="B19" s="18" t="s">
        <v>33</v>
      </c>
      <c r="C19" s="9">
        <v>8758</v>
      </c>
    </row>
    <row r="20" spans="1:3" ht="24.75" customHeight="1">
      <c r="A20" s="15"/>
      <c r="B20" s="29" t="s">
        <v>49</v>
      </c>
      <c r="C20" s="3">
        <v>412.5</v>
      </c>
    </row>
    <row r="21" spans="1:3" ht="23.25">
      <c r="A21" s="36" t="s">
        <v>41</v>
      </c>
      <c r="B21" s="36"/>
      <c r="C21" s="36"/>
    </row>
    <row r="22" spans="1:3" ht="24" customHeight="1">
      <c r="A22" s="26">
        <v>1</v>
      </c>
      <c r="B22" s="30" t="s">
        <v>50</v>
      </c>
      <c r="C22" s="31">
        <f>C19/C20</f>
        <v>21.231515151515151</v>
      </c>
    </row>
    <row r="23" spans="1:3" ht="24.75" customHeight="1">
      <c r="A23" s="20">
        <v>2</v>
      </c>
      <c r="B23" s="21" t="s">
        <v>51</v>
      </c>
      <c r="C23" s="22">
        <v>19.53</v>
      </c>
    </row>
    <row r="24" spans="1:3" ht="22.5" customHeight="1">
      <c r="A24" s="20">
        <v>3</v>
      </c>
      <c r="B24" s="21" t="s">
        <v>52</v>
      </c>
      <c r="C24" s="23">
        <v>22.93</v>
      </c>
    </row>
    <row r="25" spans="1:3" ht="22.5" customHeight="1">
      <c r="A25" s="20">
        <v>4</v>
      </c>
      <c r="B25" s="21" t="s">
        <v>53</v>
      </c>
      <c r="C25" s="24">
        <f>C23*1.2</f>
        <v>23.436</v>
      </c>
    </row>
    <row r="26" spans="1:3" ht="22.5" customHeight="1">
      <c r="A26" s="20">
        <v>5</v>
      </c>
      <c r="B26" s="21" t="s">
        <v>54</v>
      </c>
      <c r="C26" s="25">
        <v>27.52</v>
      </c>
    </row>
    <row r="27" spans="1:3" ht="26.25" customHeight="1">
      <c r="A27" s="26">
        <v>6</v>
      </c>
      <c r="B27" s="30" t="s">
        <v>45</v>
      </c>
      <c r="C27" s="32">
        <v>1.17</v>
      </c>
    </row>
    <row r="28" spans="1:3" ht="32.25" customHeight="1">
      <c r="A28" s="17"/>
      <c r="B28" s="27"/>
      <c r="C28" s="19"/>
    </row>
  </sheetData>
  <mergeCells count="2">
    <mergeCell ref="A1:C1"/>
    <mergeCell ref="A21:C2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2023г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2024-04-22T12:42:03Z</dcterms:modified>
</cp:coreProperties>
</file>